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Feuil1" sheetId="2" r:id="rId5"/>
    <sheet name="Feuil2" sheetId="3" r:id="rId6"/>
  </sheets>
</workbook>
</file>

<file path=xl/comments1.xml><?xml version="1.0" encoding="utf-8"?>
<comments xmlns="http://schemas.openxmlformats.org/spreadsheetml/2006/main">
  <authors>
    <author>Yves</author>
  </authors>
  <commentList>
    <comment ref="C6" authorId="0">
      <text>
        <r>
          <rPr>
            <sz val="11"/>
            <color indexed="8"/>
            <rFont val="Helvetica Neue"/>
          </rPr>
          <t xml:space="preserve">Yves:
IMPORTANT:
Il esT de la responsabilité du commandant de bord de s'assurer que les données de ce programme sont conformes au manuel de vol présent à bord.
</t>
        </r>
      </text>
    </comment>
    <comment ref="D15" authorId="0">
      <text>
        <r>
          <rPr>
            <sz val="11"/>
            <color indexed="8"/>
            <rFont val="Helvetica Neue"/>
          </rPr>
          <t xml:space="preserve">Yves:
Tenir compte du poids des casques.
</t>
        </r>
      </text>
    </comment>
    <comment ref="C16" authorId="0">
      <text>
        <r>
          <rPr>
            <sz val="11"/>
            <color indexed="8"/>
            <rFont val="Helvetica Neue"/>
          </rPr>
          <t xml:space="preserve">Yves:
74 litres utilisables
Entrer la quantiité en Litres.
</t>
        </r>
      </text>
    </comment>
    <comment ref="D17" authorId="0">
      <text>
        <r>
          <rPr>
            <sz val="11"/>
            <color indexed="8"/>
            <rFont val="Helvetica Neue"/>
          </rPr>
          <t>Yves:
Max 20 kg.
Tenir compte du poids de la béquille.</t>
        </r>
      </text>
    </comment>
  </commentList>
</comments>
</file>

<file path=xl/sharedStrings.xml><?xml version="1.0" encoding="utf-8"?>
<sst xmlns="http://schemas.openxmlformats.org/spreadsheetml/2006/main" uniqueCount="27">
  <si>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</si>
  <si>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</si>
  <si>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</si>
  <si>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</si>
  <si>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Feuil1</t>
  </si>
  <si>
    <t>Tableau 1</t>
  </si>
  <si>
    <t>CALCUL DE MASSE ET CENTRAGE</t>
  </si>
  <si>
    <t>DA 20 F-GNQC</t>
  </si>
  <si>
    <t>programme effectué suivant manuel de vol et rapport de pesée du: 19 mars 2015</t>
  </si>
  <si>
    <r>
      <rPr>
        <b val="1"/>
        <i val="1"/>
        <sz val="11"/>
        <color indexed="8"/>
        <rFont val="Arial"/>
      </rPr>
      <t>Masse Max au Décollage</t>
    </r>
    <r>
      <rPr>
        <b val="1"/>
        <sz val="11"/>
        <color indexed="8"/>
        <rFont val="Arial"/>
      </rPr>
      <t xml:space="preserve">: </t>
    </r>
    <r>
      <rPr>
        <b val="1"/>
        <sz val="14"/>
        <color indexed="18"/>
        <rFont val="Arial"/>
      </rPr>
      <t xml:space="preserve">730 kg </t>
    </r>
  </si>
  <si>
    <t>Seules les cases sur fond vert (Carburant, Equipage et Bagages)  pourront être modifiées.</t>
  </si>
  <si>
    <t>Carburant</t>
  </si>
  <si>
    <t>Masse</t>
  </si>
  <si>
    <t>Bras de Levier</t>
  </si>
  <si>
    <t>Moment</t>
  </si>
  <si>
    <t>(Litres)</t>
  </si>
  <si>
    <t>(Kg)</t>
  </si>
  <si>
    <t>(M)</t>
  </si>
  <si>
    <t>(M,Kg)</t>
  </si>
  <si>
    <t>Avion Vide</t>
  </si>
  <si>
    <t>Equipage</t>
  </si>
  <si>
    <t>Bagages</t>
  </si>
  <si>
    <t>Total</t>
  </si>
  <si>
    <t xml:space="preserve"> </t>
  </si>
  <si>
    <t>Feuil2</t>
  </si>
  <si>
    <t>Série 1</t>
  </si>
  <si>
    <t>Série 2</t>
  </si>
</sst>
</file>

<file path=xl/styles.xml><?xml version="1.0" encoding="utf-8"?>
<styleSheet xmlns="http://schemas.openxmlformats.org/spreadsheetml/2006/main">
  <numFmts count="3">
    <numFmt numFmtId="0" formatCode="General"/>
    <numFmt numFmtId="59" formatCode="0.0"/>
    <numFmt numFmtId="60" formatCode="0.000"/>
  </numFmts>
  <fonts count="31">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4"/>
      <color indexed="14"/>
      <name val="Arial"/>
    </font>
    <font>
      <b val="1"/>
      <i val="1"/>
      <sz val="10"/>
      <color indexed="16"/>
      <name val="Arial"/>
    </font>
    <font>
      <sz val="11"/>
      <color indexed="8"/>
      <name val="Helvetica Neue"/>
    </font>
    <font>
      <b val="1"/>
      <sz val="10"/>
      <color indexed="8"/>
      <name val="Arial"/>
    </font>
    <font>
      <b val="1"/>
      <sz val="11"/>
      <color indexed="8"/>
      <name val="Arial"/>
    </font>
    <font>
      <b val="1"/>
      <i val="1"/>
      <sz val="11"/>
      <color indexed="8"/>
      <name val="Arial"/>
    </font>
    <font>
      <b val="1"/>
      <sz val="14"/>
      <color indexed="18"/>
      <name val="Arial"/>
    </font>
    <font>
      <b val="1"/>
      <i val="1"/>
      <sz val="10"/>
      <color indexed="18"/>
      <name val="Arial"/>
    </font>
    <font>
      <i val="1"/>
      <sz val="10"/>
      <color indexed="18"/>
      <name val="Arial"/>
    </font>
    <font>
      <i val="1"/>
      <sz val="10"/>
      <color indexed="8"/>
      <name val="Arial"/>
    </font>
    <font>
      <b val="1"/>
      <sz val="14"/>
      <color indexed="20"/>
      <name val="Arial"/>
    </font>
    <font>
      <sz val="10"/>
      <color indexed="14"/>
      <name val="Arial"/>
    </font>
    <font>
      <b val="1"/>
      <sz val="14"/>
      <color indexed="8"/>
      <name val="Arial"/>
    </font>
    <font>
      <b val="1"/>
      <sz val="12"/>
      <color indexed="18"/>
      <name val="Arial"/>
    </font>
    <font>
      <b val="1"/>
      <sz val="12"/>
      <color indexed="8"/>
      <name val="Arial"/>
    </font>
    <font>
      <b val="1"/>
      <sz val="20"/>
      <color indexed="18"/>
      <name val="Arial"/>
    </font>
    <font>
      <sz val="10"/>
      <color indexed="8"/>
      <name val="Calibri"/>
    </font>
    <font>
      <sz val="18"/>
      <color indexed="8"/>
      <name val="Calibri"/>
    </font>
    <font>
      <b val="1"/>
      <sz val="9"/>
      <color indexed="27"/>
      <name val="Calibri"/>
    </font>
    <font>
      <sz val="9"/>
      <color indexed="27"/>
      <name val="Calibri"/>
    </font>
    <font>
      <b val="1"/>
      <sz val="11"/>
      <color indexed="27"/>
      <name val="Arial"/>
    </font>
    <font>
      <sz val="16"/>
      <color indexed="29"/>
      <name val="Calibri Light"/>
    </font>
    <font>
      <sz val="10"/>
      <color indexed="18"/>
      <name val="Arial"/>
    </font>
    <font>
      <b val="1"/>
      <sz val="11"/>
      <color indexed="18"/>
      <name val="Arial"/>
    </font>
    <font>
      <b val="1"/>
      <sz val="10"/>
      <color indexed="14"/>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14"/>
        <bgColor auto="1"/>
      </patternFill>
    </fill>
    <fill>
      <patternFill patternType="solid">
        <fgColor indexed="19"/>
        <bgColor auto="1"/>
      </patternFill>
    </fill>
    <fill>
      <patternFill patternType="solid">
        <fgColor indexed="21"/>
        <bgColor auto="1"/>
      </patternFill>
    </fill>
  </fills>
  <borders count="25">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top/>
      <bottom style="thin">
        <color indexed="8"/>
      </bottom>
      <diagonal/>
    </border>
    <border>
      <left/>
      <right style="thin">
        <color indexed="13"/>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3"/>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8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fillId="4" applyNumberFormat="1" applyFont="1" applyFill="1"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49" fontId="6" fillId="5" borderId="9" applyNumberFormat="1" applyFont="1" applyFill="1" applyBorder="1" applyAlignment="1" applyProtection="0">
      <alignment horizontal="center" vertical="bottom"/>
    </xf>
    <xf numFmtId="0" fontId="6" fillId="5" borderId="10" applyNumberFormat="0" applyFont="1" applyFill="1" applyBorder="1" applyAlignment="1" applyProtection="0">
      <alignment horizontal="center" vertical="bottom"/>
    </xf>
    <xf numFmtId="0" fontId="6" fillId="5" borderId="11" applyNumberFormat="0" applyFont="1" applyFill="1" applyBorder="1" applyAlignment="1" applyProtection="0">
      <alignment horizontal="center" vertical="bottom"/>
    </xf>
    <xf numFmtId="0" fontId="0" fillId="4" borderId="12" applyNumberFormat="0" applyFont="1" applyFill="1" applyBorder="1" applyAlignment="1" applyProtection="0">
      <alignment vertical="bottom"/>
    </xf>
    <xf numFmtId="49" fontId="6" fillId="5" borderId="13" applyNumberFormat="1" applyFont="1" applyFill="1" applyBorder="1" applyAlignment="1" applyProtection="0">
      <alignment horizontal="center" vertical="bottom"/>
    </xf>
    <xf numFmtId="0" fontId="6" fillId="5" borderId="6" applyNumberFormat="0" applyFont="1" applyFill="1" applyBorder="1" applyAlignment="1" applyProtection="0">
      <alignment horizontal="center" vertical="bottom"/>
    </xf>
    <xf numFmtId="0" fontId="6" fillId="5" borderId="14" applyNumberFormat="0" applyFont="1" applyFill="1" applyBorder="1" applyAlignment="1" applyProtection="0">
      <alignment horizontal="center" vertical="bottom"/>
    </xf>
    <xf numFmtId="0" fontId="6" fillId="4" borderId="15" applyNumberFormat="0" applyFont="1" applyFill="1" applyBorder="1" applyAlignment="1" applyProtection="0">
      <alignment horizontal="center" vertical="bottom"/>
    </xf>
    <xf numFmtId="49" fontId="7" fillId="6" borderId="16" applyNumberFormat="1" applyFont="1" applyFill="1" applyBorder="1" applyAlignment="1" applyProtection="0">
      <alignment horizontal="center" vertical="bottom"/>
    </xf>
    <xf numFmtId="0" fontId="7" fillId="6" borderId="15" applyNumberFormat="0" applyFont="1" applyFill="1" applyBorder="1" applyAlignment="1" applyProtection="0">
      <alignment horizontal="center" vertical="bottom"/>
    </xf>
    <xf numFmtId="0" fontId="7" fillId="6" borderId="17" applyNumberFormat="0" applyFont="1" applyFill="1" applyBorder="1" applyAlignment="1" applyProtection="0">
      <alignment horizontal="center" vertical="bottom"/>
    </xf>
    <xf numFmtId="0" fontId="9" fillId="4" borderId="10" applyNumberFormat="0" applyFont="1" applyFill="1" applyBorder="1" applyAlignment="1" applyProtection="0">
      <alignment horizontal="center" vertical="bottom"/>
    </xf>
    <xf numFmtId="49" fontId="10" fillId="7" borderId="5" applyNumberFormat="1" applyFont="1" applyFill="1" applyBorder="1" applyAlignment="1" applyProtection="0">
      <alignment horizontal="center" vertical="center"/>
    </xf>
    <xf numFmtId="0" fontId="10" fillId="7" borderId="5" applyNumberFormat="0" applyFont="1" applyFill="1" applyBorder="1" applyAlignment="1" applyProtection="0">
      <alignment horizontal="center" vertical="center"/>
    </xf>
    <xf numFmtId="49" fontId="13" fillId="4" borderId="5" applyNumberFormat="1" applyFont="1" applyFill="1" applyBorder="1" applyAlignment="1" applyProtection="0">
      <alignment vertical="bottom"/>
    </xf>
    <xf numFmtId="0" fontId="14" fillId="4" borderId="5" applyNumberFormat="0" applyFont="1" applyFill="1" applyBorder="1" applyAlignment="1" applyProtection="0">
      <alignment vertical="bottom"/>
    </xf>
    <xf numFmtId="49" fontId="10" fillId="8" borderId="18" applyNumberFormat="1" applyFont="1" applyFill="1" applyBorder="1" applyAlignment="1" applyProtection="0">
      <alignment horizontal="center" vertical="center"/>
    </xf>
    <xf numFmtId="0" fontId="0" fillId="4" borderId="19" applyNumberFormat="0" applyFont="1" applyFill="1" applyBorder="1" applyAlignment="1" applyProtection="0">
      <alignment vertical="bottom"/>
    </xf>
    <xf numFmtId="49" fontId="15" fillId="8" borderId="20" applyNumberFormat="1" applyFont="1" applyFill="1" applyBorder="1" applyAlignment="1" applyProtection="0">
      <alignment horizontal="center" vertical="bottom"/>
    </xf>
    <xf numFmtId="49" fontId="10" fillId="4" borderId="8" applyNumberFormat="1" applyFont="1" applyFill="1" applyBorder="1" applyAlignment="1" applyProtection="0">
      <alignment vertical="bottom"/>
    </xf>
    <xf numFmtId="0" fontId="0" fillId="4" borderId="18" applyNumberFormat="0" applyFont="1" applyFill="1" applyBorder="1" applyAlignment="1" applyProtection="0">
      <alignment vertical="bottom"/>
    </xf>
    <xf numFmtId="59" fontId="9" fillId="4" borderId="18" applyNumberFormat="1" applyFont="1" applyFill="1" applyBorder="1" applyAlignment="1" applyProtection="0">
      <alignment horizontal="center" vertical="bottom"/>
    </xf>
    <xf numFmtId="60" fontId="0" fillId="4" borderId="18" applyNumberFormat="1" applyFont="1" applyFill="1" applyBorder="1" applyAlignment="1" applyProtection="0">
      <alignment horizontal="center" vertical="bottom"/>
    </xf>
    <xf numFmtId="0" fontId="0" fillId="4" borderId="21" applyNumberFormat="0" applyFont="1" applyFill="1" applyBorder="1" applyAlignment="1" applyProtection="0">
      <alignment vertical="bottom"/>
    </xf>
    <xf numFmtId="0" fontId="16" fillId="9" borderId="21" applyNumberFormat="1" applyFont="1" applyFill="1" applyBorder="1" applyAlignment="1" applyProtection="0">
      <alignment horizontal="center" vertical="bottom"/>
    </xf>
    <xf numFmtId="60" fontId="0" fillId="4" borderId="21" applyNumberFormat="1" applyFont="1" applyFill="1" applyBorder="1" applyAlignment="1" applyProtection="0">
      <alignment horizontal="center" vertical="bottom"/>
    </xf>
    <xf numFmtId="1" fontId="9" fillId="4" borderId="21" applyNumberFormat="1" applyFont="1" applyFill="1" applyBorder="1" applyAlignment="1" applyProtection="0">
      <alignment horizontal="center" vertical="bottom"/>
    </xf>
    <xf numFmtId="0" fontId="17" fillId="4" borderId="19" applyNumberFormat="1" applyFont="1" applyFill="1" applyBorder="1" applyAlignment="1" applyProtection="0">
      <alignment horizontal="center" vertical="bottom"/>
    </xf>
    <xf numFmtId="0" fontId="0" fillId="4" borderId="20" applyNumberFormat="0" applyFont="1" applyFill="1" applyBorder="1" applyAlignment="1" applyProtection="0">
      <alignment vertical="bottom"/>
    </xf>
    <xf numFmtId="1" fontId="18" fillId="4" borderId="20" applyNumberFormat="1" applyFont="1" applyFill="1" applyBorder="1" applyAlignment="1" applyProtection="0">
      <alignment horizontal="center" vertical="bottom"/>
    </xf>
    <xf numFmtId="60" fontId="0" fillId="4" borderId="20" applyNumberFormat="1" applyFont="1" applyFill="1" applyBorder="1" applyAlignment="1" applyProtection="0">
      <alignment horizontal="center" vertical="bottom"/>
    </xf>
    <xf numFmtId="0" fontId="0" fillId="4" borderId="10" applyNumberFormat="0" applyFont="1" applyFill="1" applyBorder="1" applyAlignment="1" applyProtection="0">
      <alignment vertical="bottom"/>
    </xf>
    <xf numFmtId="49" fontId="19" fillId="7" borderId="5" applyNumberFormat="1" applyFont="1" applyFill="1" applyBorder="1" applyAlignment="1" applyProtection="0">
      <alignment horizontal="left" vertical="center"/>
    </xf>
    <xf numFmtId="0" fontId="19" fillId="7" borderId="5" applyNumberFormat="0" applyFont="1" applyFill="1" applyBorder="1" applyAlignment="1" applyProtection="0">
      <alignment horizontal="left" vertical="center"/>
    </xf>
    <xf numFmtId="0" fontId="18" fillId="4" borderId="5" applyNumberFormat="0" applyFont="1" applyFill="1" applyBorder="1" applyAlignment="1" applyProtection="0">
      <alignment vertical="bottom"/>
    </xf>
    <xf numFmtId="60" fontId="20" fillId="4" borderId="5" applyNumberFormat="1" applyFont="1" applyFill="1" applyBorder="1" applyAlignment="1" applyProtection="0">
      <alignment horizontal="center" vertical="bottom"/>
    </xf>
    <xf numFmtId="49" fontId="21" fillId="4" borderId="5" applyNumberFormat="1" applyFont="1" applyFill="1" applyBorder="1" applyAlignment="1" applyProtection="0">
      <alignment vertical="bottom"/>
    </xf>
    <xf numFmtId="60" fontId="0" fillId="4" borderId="5" applyNumberFormat="1" applyFont="1" applyFill="1" applyBorder="1" applyAlignment="1" applyProtection="0">
      <alignment vertical="bottom"/>
    </xf>
    <xf numFmtId="0" fontId="0" fillId="4" borderId="22" applyNumberFormat="0" applyFont="1" applyFill="1" applyBorder="1" applyAlignment="1" applyProtection="0">
      <alignment vertical="bottom"/>
    </xf>
    <xf numFmtId="0" fontId="0" fillId="4" borderId="23"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20" borderId="5" applyNumberFormat="0" applyFont="1" applyFill="0" applyBorder="1" applyAlignment="1" applyProtection="0">
      <alignment horizontal="center" vertical="bottom"/>
    </xf>
    <xf numFmtId="0" fontId="28" borderId="4" applyNumberFormat="0" applyFont="1" applyFill="0" applyBorder="1" applyAlignment="1" applyProtection="0">
      <alignment vertical="bottom"/>
    </xf>
    <xf numFmtId="0" fontId="28" borderId="5" applyNumberFormat="0" applyFont="1" applyFill="0" applyBorder="1" applyAlignment="1" applyProtection="0">
      <alignment vertical="bottom"/>
    </xf>
    <xf numFmtId="0" fontId="29" fillId="7" borderId="5" applyNumberFormat="0" applyFont="1" applyFill="1" applyBorder="1" applyAlignment="1" applyProtection="0">
      <alignment horizontal="center" vertical="center"/>
    </xf>
    <xf numFmtId="0" fontId="14" borderId="5" applyNumberFormat="0" applyFont="1" applyFill="0" applyBorder="1" applyAlignment="1" applyProtection="0">
      <alignment horizontal="center" vertical="bottom"/>
    </xf>
    <xf numFmtId="1" fontId="30" borderId="5" applyNumberFormat="1" applyFont="1" applyFill="0" applyBorder="1" applyAlignment="1" applyProtection="0">
      <alignment horizontal="center" vertical="bottom"/>
    </xf>
    <xf numFmtId="60" fontId="17" borderId="5" applyNumberFormat="1" applyFont="1" applyFill="0" applyBorder="1" applyAlignment="1" applyProtection="0">
      <alignment horizontal="center" vertical="bottom"/>
    </xf>
    <xf numFmtId="0" fontId="17" borderId="5" applyNumberFormat="0" applyFont="1" applyFill="0" applyBorder="1" applyAlignment="1" applyProtection="0">
      <alignment vertical="bottom"/>
    </xf>
    <xf numFmtId="0" fontId="30" borderId="5" applyNumberFormat="0" applyFont="1" applyFill="0" applyBorder="1" applyAlignment="1" applyProtection="0">
      <alignment horizontal="center" vertical="bottom"/>
    </xf>
    <xf numFmtId="49" fontId="30" borderId="5" applyNumberFormat="1" applyFont="1" applyFill="0" applyBorder="1" applyAlignment="1" applyProtection="0">
      <alignment horizontal="center" vertical="bottom"/>
    </xf>
    <xf numFmtId="0" fontId="17" borderId="5" applyNumberFormat="1" applyFont="1" applyFill="0" applyBorder="1" applyAlignment="1" applyProtection="0">
      <alignment horizontal="center" vertical="bottom"/>
    </xf>
    <xf numFmtId="1" fontId="17" borderId="5" applyNumberFormat="1" applyFont="1" applyFill="0" applyBorder="1" applyAlignment="1" applyProtection="0">
      <alignment horizontal="center" vertical="bottom"/>
    </xf>
    <xf numFmtId="1" fontId="17" borderId="5" applyNumberFormat="1" applyFont="1" applyFill="0" applyBorder="1" applyAlignment="1" applyProtection="0">
      <alignment horizontal="right" vertical="bottom"/>
    </xf>
    <xf numFmtId="60" fontId="17" borderId="5" applyNumberFormat="1" applyFont="1" applyFill="0" applyBorder="1" applyAlignment="1" applyProtection="0">
      <alignment horizontal="right" vertical="bottom"/>
    </xf>
    <xf numFmtId="1" fontId="28" borderId="5" applyNumberFormat="1" applyFont="1" applyFill="0" applyBorder="1" applyAlignment="1" applyProtection="0">
      <alignment vertical="bottom"/>
    </xf>
    <xf numFmtId="60" fontId="0" borderId="7" applyNumberFormat="1" applyFont="1" applyFill="0" applyBorder="1" applyAlignment="1" applyProtection="0">
      <alignment vertical="bottom"/>
    </xf>
    <xf numFmtId="0" fontId="28" borderId="22" applyNumberFormat="0" applyFont="1" applyFill="0" applyBorder="1" applyAlignment="1" applyProtection="0">
      <alignment vertical="bottom"/>
    </xf>
    <xf numFmtId="0" fontId="28" borderId="23" applyNumberFormat="0" applyFont="1" applyFill="0" applyBorder="1" applyAlignment="1" applyProtection="0">
      <alignment vertical="bottom"/>
    </xf>
    <xf numFmtId="0" fontId="0" borderId="24" applyNumberFormat="0" applyFont="1" applyFill="0" applyBorder="1" applyAlignment="1" applyProtection="0">
      <alignment vertical="bottom"/>
    </xf>
  </cellXfs>
  <cellStyles count="1">
    <cellStyle name="Normal" xfId="0" builtinId="0"/>
  </cellStyles>
  <dxfs count="3">
    <dxf>
      <font>
        <color rgb="ff9c0006"/>
      </font>
      <fill>
        <patternFill patternType="solid">
          <fgColor indexed="22"/>
          <bgColor indexed="23"/>
        </patternFill>
      </fill>
    </dxf>
    <dxf>
      <font>
        <color rgb="ff9c0006"/>
      </font>
      <fill>
        <patternFill patternType="solid">
          <fgColor indexed="22"/>
          <bgColor indexed="23"/>
        </patternFill>
      </fill>
    </dxf>
    <dxf>
      <font>
        <color rgb="ff9c0006"/>
      </font>
      <fill>
        <patternFill patternType="solid">
          <fgColor indexed="22"/>
          <bgColor indexed="23"/>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cc"/>
      <rgbColor rgb="ffaaaaaa"/>
      <rgbColor rgb="ffffffff"/>
      <rgbColor rgb="ff548135"/>
      <rgbColor rgb="ff385623"/>
      <rgbColor rgb="ffffe598"/>
      <rgbColor rgb="ffff0000"/>
      <rgbColor rgb="ffbfbfbf"/>
      <rgbColor rgb="ff335593"/>
      <rgbColor rgb="ff92d050"/>
      <rgbColor rgb="00000000"/>
      <rgbColor rgb="ffffc7ce"/>
      <rgbColor rgb="ff9c0006"/>
      <rgbColor rgb="ffd8d8d8"/>
      <rgbColor rgb="fff2f2f2"/>
      <rgbColor rgb="ff595959"/>
      <rgbColor rgb="ff2f5496"/>
      <rgbColor rgb="ff7f7f7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600" u="none">
                <a:solidFill>
                  <a:srgbClr val="808080"/>
                </a:solidFill>
                <a:latin typeface="Calibri Light"/>
              </a:defRPr>
            </a:pPr>
            <a:r>
              <a:rPr b="0" i="0" strike="noStrike" sz="1600" u="none">
                <a:solidFill>
                  <a:srgbClr val="808080"/>
                </a:solidFill>
                <a:latin typeface="Calibri Light"/>
              </a:rPr>
              <a:t>Masse et centrage du DA 20 F-GNQC</a:t>
            </a:r>
          </a:p>
        </c:rich>
      </c:tx>
      <c:layout>
        <c:manualLayout>
          <c:xMode val="edge"/>
          <c:yMode val="edge"/>
          <c:x val="0.298385"/>
          <c:y val="0"/>
          <c:w val="0.40323"/>
          <c:h val="0.0600591"/>
        </c:manualLayout>
      </c:layout>
      <c:overlay val="1"/>
      <c:spPr>
        <a:noFill/>
        <a:effectLst/>
      </c:spPr>
    </c:title>
    <c:autoTitleDeleted val="1"/>
    <c:plotArea>
      <c:layout>
        <c:manualLayout>
          <c:layoutTarget val="inner"/>
          <c:xMode val="edge"/>
          <c:yMode val="edge"/>
          <c:x val="0.0733611"/>
          <c:y val="0.0600591"/>
          <c:w val="0.914208"/>
          <c:h val="0.86726"/>
        </c:manualLayout>
      </c:layout>
      <c:scatterChart>
        <c:scatterStyle val="lineMarker"/>
        <c:varyColors val="0"/>
        <c:ser>
          <c:idx val="0"/>
          <c:order val="0"/>
          <c:tx>
            <c:v>série 1</c:v>
          </c:tx>
          <c:spPr>
            <a:solidFill>
              <a:srgbClr val="FFFFFF"/>
            </a:solidFill>
            <a:ln w="25400" cap="rnd">
              <a:solidFill>
                <a:srgbClr val="2F5597"/>
              </a:solidFill>
              <a:prstDash val="solid"/>
              <a:round/>
            </a:ln>
            <a:effectLst/>
          </c:spPr>
          <c:marker>
            <c:symbol val="diamond"/>
            <c:size val="4"/>
            <c:spPr>
              <a:solidFill>
                <a:srgbClr val="FFFFFF"/>
              </a:solidFill>
              <a:ln w="15875" cap="flat">
                <a:solidFill>
                  <a:schemeClr val="accent1"/>
                </a:solidFill>
                <a:prstDash val="solid"/>
                <a:round/>
              </a:ln>
              <a:effectLst/>
            </c:spPr>
          </c:marker>
          <c:dLbls>
            <c:numFmt formatCode="General" sourceLinked="1"/>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xVal>
            <c:numRef>
              <c:f>'Feuil2'!$D$18:$D$21</c:f>
              <c:numCache>
                <c:ptCount val="4"/>
                <c:pt idx="0">
                  <c:v>137.000000</c:v>
                </c:pt>
                <c:pt idx="1">
                  <c:v>182.000000</c:v>
                </c:pt>
                <c:pt idx="2">
                  <c:v>282.000000</c:v>
                </c:pt>
                <c:pt idx="3">
                  <c:v>217.000000</c:v>
                </c:pt>
              </c:numCache>
            </c:numRef>
          </c:xVal>
          <c:yVal>
            <c:numRef>
              <c:f>'Feuil2'!$C$18:$C$21</c:f>
              <c:numCache>
                <c:ptCount val="4"/>
                <c:pt idx="0">
                  <c:v>550.000000</c:v>
                </c:pt>
                <c:pt idx="1">
                  <c:v>730.000000</c:v>
                </c:pt>
                <c:pt idx="2">
                  <c:v>730.000000</c:v>
                </c:pt>
                <c:pt idx="3">
                  <c:v>550.000000</c:v>
                </c:pt>
              </c:numCache>
            </c:numRef>
          </c:yVal>
          <c:smooth val="0"/>
        </c:ser>
        <c:ser>
          <c:idx val="1"/>
          <c:order val="1"/>
          <c:tx>
            <c:v>série 2</c:v>
          </c:tx>
          <c:spPr>
            <a:solidFill>
              <a:srgbClr val="FFFFFF"/>
            </a:solidFill>
            <a:ln w="254000" cap="rnd">
              <a:solidFill>
                <a:srgbClr val="FF0000"/>
              </a:solidFill>
              <a:prstDash val="solid"/>
              <a:round/>
            </a:ln>
            <a:effectLst/>
          </c:spPr>
          <c:marker>
            <c:symbol val="square"/>
            <c:size val="4"/>
            <c:spPr>
              <a:solidFill>
                <a:srgbClr val="FFFFFF"/>
              </a:solidFill>
              <a:ln w="15875" cap="flat">
                <a:solidFill>
                  <a:schemeClr val="accent2"/>
                </a:solidFill>
                <a:prstDash val="solid"/>
                <a:round/>
              </a:ln>
              <a:effectLst/>
            </c:spPr>
          </c:marker>
          <c:dLbls>
            <c:numFmt formatCode="0" sourceLinked="0"/>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xVal>
            <c:numRef>
              <c:f>'Feuil2'!$G$18:$G$19</c:f>
              <c:numCache>
                <c:ptCount val="1"/>
                <c:pt idx="0">
                  <c:v>209.354530</c:v>
                </c:pt>
              </c:numCache>
            </c:numRef>
          </c:xVal>
          <c:yVal>
            <c:numRef>
              <c:f>'Feuil2'!$F$18:$F$19</c:f>
              <c:numCache>
                <c:ptCount val="1"/>
                <c:pt idx="0">
                  <c:v>703.945000</c:v>
                </c:pt>
              </c:numCache>
            </c:numRef>
          </c:yVal>
          <c:smooth val="0"/>
        </c:ser>
        <c:axId val="2094734552"/>
        <c:axId val="2094734553"/>
      </c:scatterChart>
      <c:valAx>
        <c:axId val="2094734552"/>
        <c:scaling>
          <c:orientation val="minMax"/>
          <c:max val="300"/>
          <c:min val="120"/>
        </c:scaling>
        <c:delete val="0"/>
        <c:axPos val="b"/>
        <c:majorGridlines>
          <c:spPr>
            <a:ln w="12700" cap="flat">
              <a:solidFill>
                <a:srgbClr val="2F5597"/>
              </a:solidFill>
              <a:prstDash val="solid"/>
              <a:round/>
            </a:ln>
          </c:spPr>
        </c:majorGridlines>
        <c:title>
          <c:tx>
            <c:rich>
              <a:bodyPr rot="0"/>
              <a:lstStyle/>
              <a:p>
                <a:pPr>
                  <a:defRPr b="1" i="0" strike="noStrike" sz="900" u="none">
                    <a:solidFill>
                      <a:srgbClr val="595959"/>
                    </a:solidFill>
                    <a:latin typeface="Calibri"/>
                  </a:defRPr>
                </a:pPr>
                <a:r>
                  <a:rPr b="1" i="0" strike="noStrike" sz="900" u="none">
                    <a:solidFill>
                      <a:srgbClr val="595959"/>
                    </a:solidFill>
                    <a:latin typeface="Calibri"/>
                  </a:rPr>
                  <a:t>Moment en kg.m</a:t>
                </a:r>
              </a:p>
            </c:rich>
          </c:tx>
          <c:layout/>
          <c:overlay val="1"/>
        </c:title>
        <c:numFmt formatCode="#,##0" sourceLinked="0"/>
        <c:majorTickMark val="none"/>
        <c:minorTickMark val="none"/>
        <c:tickLblPos val="nextTo"/>
        <c:spPr>
          <a:ln w="12700" cap="flat">
            <a:solidFill>
              <a:srgbClr val="D9D9D9">
                <a:alpha val="54000"/>
              </a:srgbClr>
            </a:solidFill>
            <a:prstDash val="solid"/>
            <a:round/>
          </a:ln>
        </c:spPr>
        <c:txPr>
          <a:bodyPr rot="0"/>
          <a:lstStyle/>
          <a:p>
            <a:pPr>
              <a:defRPr b="0" i="0" strike="noStrike" sz="900" u="none">
                <a:solidFill>
                  <a:srgbClr val="595959"/>
                </a:solidFill>
                <a:latin typeface="Calibri"/>
              </a:defRPr>
            </a:pPr>
          </a:p>
        </c:txPr>
        <c:crossAx val="2094734553"/>
        <c:crosses val="autoZero"/>
        <c:crossBetween val="between"/>
        <c:majorUnit val="20"/>
        <c:minorUnit val="10"/>
      </c:valAx>
      <c:valAx>
        <c:axId val="2094734553"/>
        <c:scaling>
          <c:orientation val="minMax"/>
          <c:max val="770"/>
          <c:min val="550"/>
        </c:scaling>
        <c:delete val="0"/>
        <c:axPos val="l"/>
        <c:majorGridlines>
          <c:spPr>
            <a:ln w="12700" cap="flat">
              <a:solidFill>
                <a:srgbClr val="2F5597"/>
              </a:solidFill>
              <a:prstDash val="solid"/>
              <a:round/>
            </a:ln>
          </c:spPr>
        </c:majorGridlines>
        <c:title>
          <c:tx>
            <c:rich>
              <a:bodyPr rot="-5400000"/>
              <a:lstStyle/>
              <a:p>
                <a:pPr>
                  <a:defRPr b="1" i="0" strike="noStrike" sz="1100" u="none">
                    <a:solidFill>
                      <a:srgbClr val="595959"/>
                    </a:solidFill>
                    <a:latin typeface="Arial"/>
                  </a:defRPr>
                </a:pPr>
                <a:r>
                  <a:rPr b="1" i="0" strike="noStrike" sz="1100" u="none">
                    <a:solidFill>
                      <a:srgbClr val="595959"/>
                    </a:solidFill>
                    <a:latin typeface="Arial"/>
                  </a:rPr>
                  <a:t>Masse en kg</a:t>
                </a:r>
              </a:p>
            </c:rich>
          </c:tx>
          <c:layout/>
          <c:overlay val="1"/>
        </c:title>
        <c:numFmt formatCode="#,##0" sourceLinked="0"/>
        <c:majorTickMark val="cross"/>
        <c:minorTickMark val="in"/>
        <c:tickLblPos val="nextTo"/>
        <c:spPr>
          <a:ln w="12700" cap="flat">
            <a:solidFill>
              <a:srgbClr val="D9D9D9">
                <a:alpha val="54000"/>
              </a:srgbClr>
            </a:solidFill>
            <a:prstDash val="solid"/>
            <a:round/>
          </a:ln>
        </c:spPr>
        <c:txPr>
          <a:bodyPr rot="0"/>
          <a:lstStyle/>
          <a:p>
            <a:pPr>
              <a:defRPr b="0" i="0" strike="noStrike" sz="900" u="none">
                <a:solidFill>
                  <a:srgbClr val="595959"/>
                </a:solidFill>
                <a:latin typeface="Calibri"/>
              </a:defRPr>
            </a:pPr>
          </a:p>
        </c:txPr>
        <c:crossAx val="2094734552"/>
        <c:crosses val="autoZero"/>
        <c:crossBetween val="between"/>
        <c:majorUnit val="31.4286"/>
        <c:minorUnit val="15.7143"/>
      </c:valAx>
      <c:spPr>
        <a:solidFill>
          <a:srgbClr val="F2F2F2"/>
        </a:solid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359091</xdr:colOff>
      <xdr:row>25</xdr:row>
      <xdr:rowOff>27211</xdr:rowOff>
    </xdr:from>
    <xdr:to>
      <xdr:col>7</xdr:col>
      <xdr:colOff>621482</xdr:colOff>
      <xdr:row>58</xdr:row>
      <xdr:rowOff>72155</xdr:rowOff>
    </xdr:to>
    <xdr:graphicFrame>
      <xdr:nvGraphicFramePr>
        <xdr:cNvPr id="6" name="Graphique 2"/>
        <xdr:cNvGraphicFramePr/>
      </xdr:nvGraphicFramePr>
      <xdr:xfrm>
        <a:off x="359091" y="5008786"/>
        <a:ext cx="7501392" cy="5388470"/>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24</v>
      </c>
      <c r="C11" s="3"/>
      <c r="D11" s="3"/>
    </row>
    <row r="12">
      <c r="B12" s="4"/>
      <c r="C12" t="s" s="4">
        <v>5</v>
      </c>
      <c r="D12" t="s" s="5">
        <v>24</v>
      </c>
    </row>
  </sheetData>
  <mergeCells count="1">
    <mergeCell ref="B3:D3"/>
  </mergeCells>
  <hyperlinks>
    <hyperlink ref="D10" location="'Feuil1'!R1C1" tooltip="" display="Feuil1"/>
    <hyperlink ref="D12" location="'Feuil2'!R1C1" tooltip="" display="Feuil2"/>
  </hyperlinks>
</worksheet>
</file>

<file path=xl/worksheets/sheet2.xml><?xml version="1.0" encoding="utf-8"?>
<worksheet xmlns:r="http://schemas.openxmlformats.org/officeDocument/2006/relationships" xmlns="http://schemas.openxmlformats.org/spreadsheetml/2006/main">
  <dimension ref="A1:H59"/>
  <sheetViews>
    <sheetView workbookViewId="0" showGridLines="0" defaultGridColor="1"/>
  </sheetViews>
  <sheetFormatPr defaultColWidth="10.8333" defaultRowHeight="12.75" customHeight="1" outlineLevelRow="0" outlineLevelCol="0"/>
  <cols>
    <col min="1" max="1" width="5.67188" style="6" customWidth="1"/>
    <col min="2" max="2" width="15.1719" style="6" customWidth="1"/>
    <col min="3" max="3" width="14.1719" style="6" customWidth="1"/>
    <col min="4" max="4" width="16.6719" style="6" customWidth="1"/>
    <col min="5" max="5" width="16.3516" style="6" customWidth="1"/>
    <col min="6" max="6" width="15.5" style="6" customWidth="1"/>
    <col min="7" max="8" width="11.5" style="6" customWidth="1"/>
    <col min="9" max="16384" width="10.8516" style="6" customWidth="1"/>
  </cols>
  <sheetData>
    <row r="1" ht="12.75" customHeight="1">
      <c r="A1" s="7"/>
      <c r="B1" s="8"/>
      <c r="C1" s="8"/>
      <c r="D1" s="8"/>
      <c r="E1" s="8"/>
      <c r="F1" s="8"/>
      <c r="G1" s="8"/>
      <c r="H1" s="9"/>
    </row>
    <row r="2" ht="12.75" customHeight="1">
      <c r="A2" s="10"/>
      <c r="B2" s="11"/>
      <c r="C2" s="12"/>
      <c r="D2" s="12"/>
      <c r="E2" s="12"/>
      <c r="F2" s="12"/>
      <c r="G2" s="12"/>
      <c r="H2" s="13"/>
    </row>
    <row r="3" ht="18" customHeight="1">
      <c r="A3" s="10"/>
      <c r="B3" s="14"/>
      <c r="C3" t="s" s="15">
        <v>6</v>
      </c>
      <c r="D3" s="16"/>
      <c r="E3" s="16"/>
      <c r="F3" s="16"/>
      <c r="G3" s="17"/>
      <c r="H3" s="18"/>
    </row>
    <row r="4" ht="17.25" customHeight="1">
      <c r="A4" s="10"/>
      <c r="B4" s="14"/>
      <c r="C4" t="s" s="19">
        <v>7</v>
      </c>
      <c r="D4" s="20"/>
      <c r="E4" s="20"/>
      <c r="F4" s="20"/>
      <c r="G4" s="21"/>
      <c r="H4" s="18"/>
    </row>
    <row r="5" ht="10.5" customHeight="1">
      <c r="A5" s="10"/>
      <c r="B5" s="11"/>
      <c r="C5" s="22"/>
      <c r="D5" s="22"/>
      <c r="E5" s="22"/>
      <c r="F5" s="22"/>
      <c r="G5" s="22"/>
      <c r="H5" s="13"/>
    </row>
    <row r="6" ht="12.75" customHeight="1">
      <c r="A6" s="10"/>
      <c r="B6" s="14"/>
      <c r="C6" t="s" s="23">
        <v>8</v>
      </c>
      <c r="D6" s="24"/>
      <c r="E6" s="24"/>
      <c r="F6" s="24"/>
      <c r="G6" s="25"/>
      <c r="H6" s="18"/>
    </row>
    <row r="7" ht="12.75" customHeight="1">
      <c r="A7" s="10"/>
      <c r="B7" s="11"/>
      <c r="C7" s="26"/>
      <c r="D7" s="26"/>
      <c r="E7" s="26"/>
      <c r="F7" s="26"/>
      <c r="G7" s="26"/>
      <c r="H7" s="13"/>
    </row>
    <row r="8" ht="25.5" customHeight="1">
      <c r="A8" s="10"/>
      <c r="B8" s="11"/>
      <c r="C8" t="s" s="27">
        <v>9</v>
      </c>
      <c r="D8" s="28"/>
      <c r="E8" s="28"/>
      <c r="F8" s="28"/>
      <c r="G8" s="11"/>
      <c r="H8" s="13"/>
    </row>
    <row r="9" ht="12.75" customHeight="1">
      <c r="A9" s="10"/>
      <c r="B9" s="11"/>
      <c r="C9" s="11"/>
      <c r="D9" s="11"/>
      <c r="E9" s="11"/>
      <c r="F9" s="11"/>
      <c r="G9" s="11"/>
      <c r="H9" s="13"/>
    </row>
    <row r="10" ht="12.75" customHeight="1">
      <c r="A10" s="10"/>
      <c r="B10" s="11"/>
      <c r="C10" t="s" s="29">
        <v>10</v>
      </c>
      <c r="D10" s="30"/>
      <c r="E10" s="30"/>
      <c r="F10" s="30"/>
      <c r="G10" s="11"/>
      <c r="H10" s="13"/>
    </row>
    <row r="11" ht="12.75" customHeight="1">
      <c r="A11" s="10"/>
      <c r="B11" s="11"/>
      <c r="C11" s="12"/>
      <c r="D11" s="12"/>
      <c r="E11" s="12"/>
      <c r="F11" s="12"/>
      <c r="G11" s="11"/>
      <c r="H11" s="13"/>
    </row>
    <row r="12" ht="15" customHeight="1">
      <c r="A12" s="10"/>
      <c r="B12" s="14"/>
      <c r="C12" t="s" s="31">
        <v>11</v>
      </c>
      <c r="D12" t="s" s="31">
        <v>12</v>
      </c>
      <c r="E12" t="s" s="31">
        <v>13</v>
      </c>
      <c r="F12" t="s" s="31">
        <v>14</v>
      </c>
      <c r="G12" s="32"/>
      <c r="H12" s="13"/>
    </row>
    <row r="13" ht="12.75" customHeight="1">
      <c r="A13" s="10"/>
      <c r="B13" s="14"/>
      <c r="C13" t="s" s="33">
        <v>15</v>
      </c>
      <c r="D13" t="s" s="33">
        <v>16</v>
      </c>
      <c r="E13" t="s" s="33">
        <v>17</v>
      </c>
      <c r="F13" t="s" s="33">
        <v>18</v>
      </c>
      <c r="G13" s="32"/>
      <c r="H13" s="13"/>
    </row>
    <row r="14" ht="15" customHeight="1">
      <c r="A14" s="10"/>
      <c r="B14" t="s" s="34">
        <v>19</v>
      </c>
      <c r="C14" s="35"/>
      <c r="D14" s="36">
        <v>516.5</v>
      </c>
      <c r="E14" s="37">
        <v>0.2909</v>
      </c>
      <c r="F14" s="37">
        <f>D14*E14</f>
        <v>150.24985</v>
      </c>
      <c r="G14" s="32"/>
      <c r="H14" s="13"/>
    </row>
    <row r="15" ht="18" customHeight="1">
      <c r="A15" s="10"/>
      <c r="B15" t="s" s="34">
        <v>20</v>
      </c>
      <c r="C15" s="38"/>
      <c r="D15" s="39">
        <v>140</v>
      </c>
      <c r="E15" s="40">
        <v>0.143</v>
      </c>
      <c r="F15" s="40">
        <f>D15*E15</f>
        <v>20.02</v>
      </c>
      <c r="G15" s="32"/>
      <c r="H15" s="13"/>
    </row>
    <row r="16" ht="18" customHeight="1">
      <c r="A16" s="10"/>
      <c r="B16" t="s" s="34">
        <v>11</v>
      </c>
      <c r="C16" s="39">
        <v>45</v>
      </c>
      <c r="D16" s="41">
        <f>C16*0.721</f>
        <v>32.445</v>
      </c>
      <c r="E16" s="40">
        <v>0.824</v>
      </c>
      <c r="F16" s="40">
        <f>D16*E16</f>
        <v>26.73468</v>
      </c>
      <c r="G16" s="42">
        <f>C16</f>
        <v>45</v>
      </c>
      <c r="H16" s="13"/>
    </row>
    <row r="17" ht="18" customHeight="1">
      <c r="A17" s="10"/>
      <c r="B17" t="s" s="34">
        <v>21</v>
      </c>
      <c r="C17" s="38"/>
      <c r="D17" s="39">
        <v>15</v>
      </c>
      <c r="E17" s="40">
        <v>0.8233333</v>
      </c>
      <c r="F17" s="40">
        <f>D17*E17</f>
        <v>12.3499995</v>
      </c>
      <c r="G17" s="42">
        <f>D17</f>
        <v>15</v>
      </c>
      <c r="H17" s="13"/>
    </row>
    <row r="18" ht="18" customHeight="1">
      <c r="A18" s="10"/>
      <c r="B18" t="s" s="34">
        <v>22</v>
      </c>
      <c r="C18" s="43"/>
      <c r="D18" s="44">
        <f>SUM(D14:D17)</f>
        <v>703.9450000000001</v>
      </c>
      <c r="E18" s="45">
        <f>F18/D18</f>
        <v>0.297401827557551</v>
      </c>
      <c r="F18" s="45">
        <f>SUM(F14:F17)</f>
        <v>209.3545295</v>
      </c>
      <c r="G18" s="32"/>
      <c r="H18" s="13"/>
    </row>
    <row r="19" ht="12.75" customHeight="1">
      <c r="A19" s="10"/>
      <c r="B19" s="11"/>
      <c r="C19" s="46"/>
      <c r="D19" s="46"/>
      <c r="E19" s="46"/>
      <c r="F19" s="46"/>
      <c r="G19" s="11"/>
      <c r="H19" s="13"/>
    </row>
    <row r="20" ht="23.25" customHeight="1">
      <c r="A20" s="10"/>
      <c r="B20" s="11"/>
      <c r="C20" t="s" s="47">
        <f>IF(G16&gt;74,"Erreur ! Carburant Max autorisé 74 l"," ")</f>
        <v>23</v>
      </c>
      <c r="D20" s="48"/>
      <c r="E20" s="48"/>
      <c r="F20" s="11"/>
      <c r="G20" s="11"/>
      <c r="H20" s="13"/>
    </row>
    <row r="21" ht="15.75" customHeight="1">
      <c r="A21" s="10"/>
      <c r="B21" s="11"/>
      <c r="C21" t="s" s="47">
        <f>IF(G17&gt;20,"Erreur ! Bagages Max autorisé 20 kg"," ")</f>
        <v>23</v>
      </c>
      <c r="D21" s="48"/>
      <c r="E21" s="48"/>
      <c r="F21" s="11"/>
      <c r="G21" s="11"/>
      <c r="H21" s="13"/>
    </row>
    <row r="22" ht="13.5" customHeight="1">
      <c r="A22" s="10"/>
      <c r="B22" s="11"/>
      <c r="C22" s="49"/>
      <c r="D22" s="49"/>
      <c r="E22" s="50"/>
      <c r="F22" s="11"/>
      <c r="G22" s="11"/>
      <c r="H22" s="13"/>
    </row>
    <row r="23" ht="26.25" customHeight="1">
      <c r="A23" s="10"/>
      <c r="B23" s="11"/>
      <c r="C23" t="s" s="51">
        <f>IF(D18&gt;730,"Masse Maximale autorisée dépassée !!"," ")</f>
        <v>23</v>
      </c>
      <c r="D23" s="49"/>
      <c r="E23" s="50"/>
      <c r="F23" s="11"/>
      <c r="G23" s="11"/>
      <c r="H23" s="13"/>
    </row>
    <row r="24" ht="12.75" customHeight="1">
      <c r="A24" s="10"/>
      <c r="B24" s="11"/>
      <c r="C24" s="11"/>
      <c r="D24" s="11"/>
      <c r="E24" s="11"/>
      <c r="F24" s="52"/>
      <c r="G24" s="11"/>
      <c r="H24" s="13"/>
    </row>
    <row r="25" ht="12.75" customHeight="1">
      <c r="A25" s="10"/>
      <c r="B25" s="11"/>
      <c r="C25" s="11"/>
      <c r="D25" s="11"/>
      <c r="E25" s="11"/>
      <c r="F25" s="11"/>
      <c r="G25" s="11"/>
      <c r="H25" s="13"/>
    </row>
    <row r="26" ht="12.75" customHeight="1">
      <c r="A26" s="10"/>
      <c r="B26" s="11"/>
      <c r="C26" s="11"/>
      <c r="D26" s="11"/>
      <c r="E26" s="11"/>
      <c r="F26" s="11"/>
      <c r="G26" s="11"/>
      <c r="H26" s="13"/>
    </row>
    <row r="27" ht="12.75" customHeight="1">
      <c r="A27" s="10"/>
      <c r="B27" s="11"/>
      <c r="C27" s="11"/>
      <c r="D27" s="11"/>
      <c r="E27" s="11"/>
      <c r="F27" s="11"/>
      <c r="G27" s="11"/>
      <c r="H27" s="13"/>
    </row>
    <row r="28" ht="12.75" customHeight="1">
      <c r="A28" s="10"/>
      <c r="B28" s="11"/>
      <c r="C28" s="11"/>
      <c r="D28" s="11"/>
      <c r="E28" s="11"/>
      <c r="F28" s="11"/>
      <c r="G28" s="11"/>
      <c r="H28" s="13"/>
    </row>
    <row r="29" ht="12.75" customHeight="1">
      <c r="A29" s="10"/>
      <c r="B29" s="11"/>
      <c r="C29" s="11"/>
      <c r="D29" s="11"/>
      <c r="E29" s="11"/>
      <c r="F29" s="11"/>
      <c r="G29" s="11"/>
      <c r="H29" s="13"/>
    </row>
    <row r="30" ht="12.75" customHeight="1">
      <c r="A30" s="10"/>
      <c r="B30" s="11"/>
      <c r="C30" s="11"/>
      <c r="D30" s="11"/>
      <c r="E30" s="11"/>
      <c r="F30" s="11"/>
      <c r="G30" s="11"/>
      <c r="H30" s="13"/>
    </row>
    <row r="31" ht="12.75" customHeight="1">
      <c r="A31" s="10"/>
      <c r="B31" s="11"/>
      <c r="C31" s="11"/>
      <c r="D31" s="11"/>
      <c r="E31" s="11"/>
      <c r="F31" s="11"/>
      <c r="G31" s="11"/>
      <c r="H31" s="13"/>
    </row>
    <row r="32" ht="12.75" customHeight="1">
      <c r="A32" s="10"/>
      <c r="B32" s="11"/>
      <c r="C32" s="11"/>
      <c r="D32" s="11"/>
      <c r="E32" s="11"/>
      <c r="F32" s="11"/>
      <c r="G32" s="11"/>
      <c r="H32" s="13"/>
    </row>
    <row r="33" ht="12.75" customHeight="1">
      <c r="A33" s="10"/>
      <c r="B33" s="11"/>
      <c r="C33" s="11"/>
      <c r="D33" s="11"/>
      <c r="E33" s="11"/>
      <c r="F33" s="11"/>
      <c r="G33" s="11"/>
      <c r="H33" s="13"/>
    </row>
    <row r="34" ht="12.75" customHeight="1">
      <c r="A34" s="10"/>
      <c r="B34" s="11"/>
      <c r="C34" s="11"/>
      <c r="D34" s="11"/>
      <c r="E34" s="11"/>
      <c r="F34" s="11"/>
      <c r="G34" s="11"/>
      <c r="H34" s="13"/>
    </row>
    <row r="35" ht="12.75" customHeight="1">
      <c r="A35" s="10"/>
      <c r="B35" s="11"/>
      <c r="C35" s="11"/>
      <c r="D35" s="11"/>
      <c r="E35" s="11"/>
      <c r="F35" s="11"/>
      <c r="G35" s="11"/>
      <c r="H35" s="13"/>
    </row>
    <row r="36" ht="12.75" customHeight="1">
      <c r="A36" s="10"/>
      <c r="B36" s="11"/>
      <c r="C36" s="11"/>
      <c r="D36" s="11"/>
      <c r="E36" s="11"/>
      <c r="F36" s="11"/>
      <c r="G36" s="11"/>
      <c r="H36" s="13"/>
    </row>
    <row r="37" ht="12.75" customHeight="1">
      <c r="A37" s="10"/>
      <c r="B37" s="11"/>
      <c r="C37" s="11"/>
      <c r="D37" s="11"/>
      <c r="E37" s="11"/>
      <c r="F37" s="11"/>
      <c r="G37" s="11"/>
      <c r="H37" s="13"/>
    </row>
    <row r="38" ht="12.75" customHeight="1">
      <c r="A38" s="10"/>
      <c r="B38" s="11"/>
      <c r="C38" s="11"/>
      <c r="D38" s="11"/>
      <c r="E38" s="11"/>
      <c r="F38" s="11"/>
      <c r="G38" s="11"/>
      <c r="H38" s="13"/>
    </row>
    <row r="39" ht="12.75" customHeight="1">
      <c r="A39" s="10"/>
      <c r="B39" s="11"/>
      <c r="C39" s="11"/>
      <c r="D39" s="11"/>
      <c r="E39" s="11"/>
      <c r="F39" s="11"/>
      <c r="G39" s="11"/>
      <c r="H39" s="13"/>
    </row>
    <row r="40" ht="12.75" customHeight="1">
      <c r="A40" s="10"/>
      <c r="B40" s="11"/>
      <c r="C40" s="11"/>
      <c r="D40" s="11"/>
      <c r="E40" s="11"/>
      <c r="F40" s="11"/>
      <c r="G40" s="11"/>
      <c r="H40" s="13"/>
    </row>
    <row r="41" ht="12.75" customHeight="1">
      <c r="A41" s="10"/>
      <c r="B41" s="11"/>
      <c r="C41" s="11"/>
      <c r="D41" s="11"/>
      <c r="E41" s="11"/>
      <c r="F41" s="11"/>
      <c r="G41" s="11"/>
      <c r="H41" s="13"/>
    </row>
    <row r="42" ht="12.75" customHeight="1">
      <c r="A42" s="10"/>
      <c r="B42" s="11"/>
      <c r="C42" s="11"/>
      <c r="D42" s="11"/>
      <c r="E42" s="11"/>
      <c r="F42" s="11"/>
      <c r="G42" s="11"/>
      <c r="H42" s="13"/>
    </row>
    <row r="43" ht="12.75" customHeight="1">
      <c r="A43" s="10"/>
      <c r="B43" s="11"/>
      <c r="C43" s="11"/>
      <c r="D43" s="11"/>
      <c r="E43" s="11"/>
      <c r="F43" s="11"/>
      <c r="G43" s="11"/>
      <c r="H43" s="13"/>
    </row>
    <row r="44" ht="12.75" customHeight="1">
      <c r="A44" s="10"/>
      <c r="B44" s="11"/>
      <c r="C44" s="11"/>
      <c r="D44" s="11"/>
      <c r="E44" s="11"/>
      <c r="F44" s="11"/>
      <c r="G44" s="11"/>
      <c r="H44" s="13"/>
    </row>
    <row r="45" ht="12.75" customHeight="1">
      <c r="A45" s="10"/>
      <c r="B45" s="11"/>
      <c r="C45" s="11"/>
      <c r="D45" s="11"/>
      <c r="E45" s="11"/>
      <c r="F45" s="11"/>
      <c r="G45" s="11"/>
      <c r="H45" s="13"/>
    </row>
    <row r="46" ht="12.75" customHeight="1">
      <c r="A46" s="10"/>
      <c r="B46" s="11"/>
      <c r="C46" s="11"/>
      <c r="D46" s="11"/>
      <c r="E46" s="11"/>
      <c r="F46" s="11"/>
      <c r="G46" s="11"/>
      <c r="H46" s="13"/>
    </row>
    <row r="47" ht="12.75" customHeight="1">
      <c r="A47" s="10"/>
      <c r="B47" s="11"/>
      <c r="C47" s="11"/>
      <c r="D47" s="11"/>
      <c r="E47" s="11"/>
      <c r="F47" s="11"/>
      <c r="G47" s="11"/>
      <c r="H47" s="13"/>
    </row>
    <row r="48" ht="12.75" customHeight="1">
      <c r="A48" s="10"/>
      <c r="B48" s="11"/>
      <c r="C48" s="11"/>
      <c r="D48" s="11"/>
      <c r="E48" s="11"/>
      <c r="F48" s="11"/>
      <c r="G48" s="11"/>
      <c r="H48" s="13"/>
    </row>
    <row r="49" ht="12.75" customHeight="1">
      <c r="A49" s="10"/>
      <c r="B49" s="11"/>
      <c r="C49" s="11"/>
      <c r="D49" s="11"/>
      <c r="E49" s="11"/>
      <c r="F49" s="11"/>
      <c r="G49" s="11"/>
      <c r="H49" s="13"/>
    </row>
    <row r="50" ht="12.75" customHeight="1">
      <c r="A50" s="10"/>
      <c r="B50" s="11"/>
      <c r="C50" s="11"/>
      <c r="D50" s="11"/>
      <c r="E50" s="11"/>
      <c r="F50" s="11"/>
      <c r="G50" s="11"/>
      <c r="H50" s="13"/>
    </row>
    <row r="51" ht="12.75" customHeight="1">
      <c r="A51" s="10"/>
      <c r="B51" s="11"/>
      <c r="C51" s="11"/>
      <c r="D51" s="11"/>
      <c r="E51" s="11"/>
      <c r="F51" s="11"/>
      <c r="G51" s="11"/>
      <c r="H51" s="13"/>
    </row>
    <row r="52" ht="12.75" customHeight="1">
      <c r="A52" s="10"/>
      <c r="B52" s="11"/>
      <c r="C52" s="11"/>
      <c r="D52" s="11"/>
      <c r="E52" s="11"/>
      <c r="F52" s="11"/>
      <c r="G52" s="11"/>
      <c r="H52" s="13"/>
    </row>
    <row r="53" ht="12.75" customHeight="1">
      <c r="A53" s="10"/>
      <c r="B53" s="11"/>
      <c r="C53" s="11"/>
      <c r="D53" s="11"/>
      <c r="E53" s="11"/>
      <c r="F53" s="11"/>
      <c r="G53" s="11"/>
      <c r="H53" s="13"/>
    </row>
    <row r="54" ht="12.75" customHeight="1">
      <c r="A54" s="10"/>
      <c r="B54" s="11"/>
      <c r="C54" s="11"/>
      <c r="D54" s="11"/>
      <c r="E54" s="11"/>
      <c r="F54" s="11"/>
      <c r="G54" s="11"/>
      <c r="H54" s="13"/>
    </row>
    <row r="55" ht="12.75" customHeight="1">
      <c r="A55" s="10"/>
      <c r="B55" s="11"/>
      <c r="C55" s="11"/>
      <c r="D55" s="11"/>
      <c r="E55" s="11"/>
      <c r="F55" s="11"/>
      <c r="G55" s="11"/>
      <c r="H55" s="13"/>
    </row>
    <row r="56" ht="12.75" customHeight="1">
      <c r="A56" s="10"/>
      <c r="B56" s="11"/>
      <c r="C56" s="11"/>
      <c r="D56" s="11"/>
      <c r="E56" s="11"/>
      <c r="F56" s="11"/>
      <c r="G56" s="11"/>
      <c r="H56" s="13"/>
    </row>
    <row r="57" ht="12.75" customHeight="1">
      <c r="A57" s="10"/>
      <c r="B57" s="11"/>
      <c r="C57" s="11"/>
      <c r="D57" s="11"/>
      <c r="E57" s="11"/>
      <c r="F57" s="11"/>
      <c r="G57" s="11"/>
      <c r="H57" s="13"/>
    </row>
    <row r="58" ht="12.75" customHeight="1">
      <c r="A58" s="10"/>
      <c r="B58" s="11"/>
      <c r="C58" s="11"/>
      <c r="D58" s="11"/>
      <c r="E58" s="11"/>
      <c r="F58" s="11"/>
      <c r="G58" s="11"/>
      <c r="H58" s="13"/>
    </row>
    <row r="59" ht="12.75" customHeight="1">
      <c r="A59" s="53"/>
      <c r="B59" s="54"/>
      <c r="C59" s="54"/>
      <c r="D59" s="54"/>
      <c r="E59" s="54"/>
      <c r="F59" s="54"/>
      <c r="G59" s="54"/>
      <c r="H59" s="55"/>
    </row>
  </sheetData>
  <mergeCells count="6">
    <mergeCell ref="C21:E21"/>
    <mergeCell ref="C3:G3"/>
    <mergeCell ref="C4:G4"/>
    <mergeCell ref="C8:F8"/>
    <mergeCell ref="C6:G6"/>
    <mergeCell ref="C20:E20"/>
  </mergeCells>
  <conditionalFormatting sqref="C16">
    <cfRule type="cellIs" dxfId="0" priority="1" operator="greaterThan" stopIfTrue="1">
      <formula>74</formula>
    </cfRule>
  </conditionalFormatting>
  <conditionalFormatting sqref="D17">
    <cfRule type="cellIs" dxfId="1" priority="1" operator="greaterThan" stopIfTrue="1">
      <formula>20</formula>
    </cfRule>
  </conditionalFormatting>
  <conditionalFormatting sqref="D18">
    <cfRule type="cellIs" dxfId="2" priority="1" operator="greaterThan" stopIfTrue="1">
      <formula>730</formula>
    </cfRule>
  </conditionalFormatting>
  <pageMargins left="0.11811" right="0.11811" top="0.354331" bottom="0.354331" header="0.314961" footer="0.314961"/>
  <pageSetup firstPageNumber="1" fitToHeight="1" fitToWidth="1" scale="95"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L31"/>
  <sheetViews>
    <sheetView workbookViewId="0" showGridLines="0" defaultGridColor="1"/>
  </sheetViews>
  <sheetFormatPr defaultColWidth="10.8333" defaultRowHeight="12.75" customHeight="1" outlineLevelRow="0" outlineLevelCol="0"/>
  <cols>
    <col min="1" max="3" width="10.8516" style="56" customWidth="1"/>
    <col min="4" max="4" width="16.8516" style="56" customWidth="1"/>
    <col min="5" max="12" width="10.8516" style="56" customWidth="1"/>
    <col min="13" max="16384" width="10.8516" style="56" customWidth="1"/>
  </cols>
  <sheetData>
    <row r="1" ht="13.65" customHeight="1">
      <c r="A1" s="57"/>
      <c r="B1" s="58"/>
      <c r="C1" s="58"/>
      <c r="D1" s="58"/>
      <c r="E1" s="58"/>
      <c r="F1" s="58"/>
      <c r="G1" s="58"/>
      <c r="H1" s="58"/>
      <c r="I1" s="58"/>
      <c r="J1" s="58"/>
      <c r="K1" s="58"/>
      <c r="L1" s="59"/>
    </row>
    <row r="2" ht="13.65" customHeight="1">
      <c r="A2" s="60"/>
      <c r="B2" s="61"/>
      <c r="C2" s="61"/>
      <c r="D2" s="61"/>
      <c r="E2" s="61"/>
      <c r="F2" s="61"/>
      <c r="G2" s="61"/>
      <c r="H2" s="61"/>
      <c r="I2" s="61"/>
      <c r="J2" s="61"/>
      <c r="K2" s="61"/>
      <c r="L2" s="62"/>
    </row>
    <row r="3" ht="13.65" customHeight="1">
      <c r="A3" s="60"/>
      <c r="B3" s="61"/>
      <c r="C3" s="61"/>
      <c r="D3" s="61"/>
      <c r="E3" s="61"/>
      <c r="F3" s="61"/>
      <c r="G3" s="61"/>
      <c r="H3" s="61"/>
      <c r="I3" s="61"/>
      <c r="J3" s="61"/>
      <c r="K3" s="61"/>
      <c r="L3" s="62"/>
    </row>
    <row r="4" ht="13.65" customHeight="1">
      <c r="A4" s="60"/>
      <c r="B4" s="61"/>
      <c r="C4" s="61"/>
      <c r="D4" s="61"/>
      <c r="E4" s="61"/>
      <c r="F4" s="61"/>
      <c r="G4" s="61"/>
      <c r="H4" s="61"/>
      <c r="I4" s="61"/>
      <c r="J4" s="61"/>
      <c r="K4" s="61"/>
      <c r="L4" s="62"/>
    </row>
    <row r="5" ht="15.75" customHeight="1">
      <c r="A5" s="60"/>
      <c r="B5" s="61"/>
      <c r="C5" s="63"/>
      <c r="D5" s="63"/>
      <c r="E5" s="63"/>
      <c r="F5" s="61"/>
      <c r="G5" s="61"/>
      <c r="H5" s="61"/>
      <c r="I5" s="61"/>
      <c r="J5" s="61"/>
      <c r="K5" s="61"/>
      <c r="L5" s="62"/>
    </row>
    <row r="6" ht="13.65" customHeight="1">
      <c r="A6" s="60"/>
      <c r="B6" s="61"/>
      <c r="C6" s="61"/>
      <c r="D6" s="61"/>
      <c r="E6" s="61"/>
      <c r="F6" s="61"/>
      <c r="G6" s="61"/>
      <c r="H6" s="61"/>
      <c r="I6" s="61"/>
      <c r="J6" s="61"/>
      <c r="K6" s="61"/>
      <c r="L6" s="62"/>
    </row>
    <row r="7" ht="15" customHeight="1">
      <c r="A7" s="64"/>
      <c r="B7" s="65"/>
      <c r="C7" s="66"/>
      <c r="D7" s="66"/>
      <c r="E7" s="66"/>
      <c r="F7" s="65"/>
      <c r="G7" s="65"/>
      <c r="H7" s="65"/>
      <c r="I7" s="65"/>
      <c r="J7" s="65"/>
      <c r="K7" s="65"/>
      <c r="L7" s="62"/>
    </row>
    <row r="8" ht="13.65" customHeight="1">
      <c r="A8" s="64"/>
      <c r="B8" s="65"/>
      <c r="C8" s="67"/>
      <c r="D8" s="67"/>
      <c r="E8" s="67"/>
      <c r="F8" s="65"/>
      <c r="G8" s="65"/>
      <c r="H8" s="65"/>
      <c r="I8" s="65"/>
      <c r="J8" s="65"/>
      <c r="K8" s="65"/>
      <c r="L8" s="62"/>
    </row>
    <row r="9" ht="13.65" customHeight="1">
      <c r="A9" s="64"/>
      <c r="B9" s="65"/>
      <c r="C9" s="68"/>
      <c r="D9" s="69"/>
      <c r="E9" s="69"/>
      <c r="F9" s="70"/>
      <c r="G9" s="70"/>
      <c r="H9" s="70"/>
      <c r="I9" s="70"/>
      <c r="J9" s="70"/>
      <c r="K9" s="65"/>
      <c r="L9" s="62"/>
    </row>
    <row r="10" ht="13.65" customHeight="1">
      <c r="A10" s="64"/>
      <c r="B10" s="65"/>
      <c r="C10" s="71"/>
      <c r="D10" s="69"/>
      <c r="E10" s="69"/>
      <c r="F10" s="70"/>
      <c r="G10" s="70"/>
      <c r="H10" s="70"/>
      <c r="I10" s="70"/>
      <c r="J10" s="70"/>
      <c r="K10" s="65"/>
      <c r="L10" s="62"/>
    </row>
    <row r="11" ht="13.65" customHeight="1">
      <c r="A11" s="64"/>
      <c r="B11" s="65"/>
      <c r="C11" s="71"/>
      <c r="D11" s="69"/>
      <c r="E11" s="69"/>
      <c r="F11" s="70"/>
      <c r="G11" s="70"/>
      <c r="H11" s="70"/>
      <c r="I11" s="70"/>
      <c r="J11" s="70"/>
      <c r="K11" s="65"/>
      <c r="L11" s="62"/>
    </row>
    <row r="12" ht="13.65" customHeight="1">
      <c r="A12" s="64"/>
      <c r="B12" s="65"/>
      <c r="C12" s="71"/>
      <c r="D12" s="69"/>
      <c r="E12" s="69"/>
      <c r="F12" s="70"/>
      <c r="G12" s="70"/>
      <c r="H12" s="70"/>
      <c r="I12" s="70"/>
      <c r="J12" s="70"/>
      <c r="K12" s="65"/>
      <c r="L12" s="62"/>
    </row>
    <row r="13" ht="13.65" customHeight="1">
      <c r="A13" s="64"/>
      <c r="B13" s="65"/>
      <c r="C13" s="70"/>
      <c r="D13" s="70"/>
      <c r="E13" s="70"/>
      <c r="F13" s="70"/>
      <c r="G13" s="70"/>
      <c r="H13" s="70"/>
      <c r="I13" s="70"/>
      <c r="J13" s="70"/>
      <c r="K13" s="65"/>
      <c r="L13" s="62"/>
    </row>
    <row r="14" ht="15" customHeight="1">
      <c r="A14" s="64"/>
      <c r="B14" s="65"/>
      <c r="C14" s="70"/>
      <c r="D14" s="70"/>
      <c r="E14" s="70"/>
      <c r="F14" s="70"/>
      <c r="G14" s="70"/>
      <c r="H14" s="70"/>
      <c r="I14" s="70"/>
      <c r="J14" s="70"/>
      <c r="K14" s="65"/>
      <c r="L14" s="62"/>
    </row>
    <row r="15" ht="8.25" customHeight="1">
      <c r="A15" s="64"/>
      <c r="B15" s="65"/>
      <c r="C15" s="70"/>
      <c r="D15" s="70"/>
      <c r="E15" s="70"/>
      <c r="F15" s="70"/>
      <c r="G15" s="70"/>
      <c r="H15" s="70"/>
      <c r="I15" s="70"/>
      <c r="J15" s="70"/>
      <c r="K15" s="65"/>
      <c r="L15" s="62"/>
    </row>
    <row r="16" ht="13.65" customHeight="1">
      <c r="A16" s="64"/>
      <c r="B16" s="65"/>
      <c r="C16" t="s" s="72">
        <v>25</v>
      </c>
      <c r="D16" s="71"/>
      <c r="E16" s="70"/>
      <c r="F16" t="s" s="72">
        <v>26</v>
      </c>
      <c r="G16" s="71"/>
      <c r="H16" s="70"/>
      <c r="I16" s="70"/>
      <c r="J16" s="70"/>
      <c r="K16" s="65"/>
      <c r="L16" s="62"/>
    </row>
    <row r="17" ht="8" customHeight="1">
      <c r="A17" s="64"/>
      <c r="B17" s="65"/>
      <c r="C17" s="70"/>
      <c r="D17" s="70"/>
      <c r="E17" s="70"/>
      <c r="F17" s="70"/>
      <c r="G17" s="70"/>
      <c r="H17" s="70"/>
      <c r="I17" s="70"/>
      <c r="J17" s="70"/>
      <c r="K17" s="65"/>
      <c r="L17" s="62"/>
    </row>
    <row r="18" ht="13.65" customHeight="1">
      <c r="A18" s="64"/>
      <c r="B18" s="65"/>
      <c r="C18" s="73">
        <v>550</v>
      </c>
      <c r="D18" s="74">
        <v>137</v>
      </c>
      <c r="E18" s="70"/>
      <c r="F18" s="75">
        <f>'Feuil1'!D18</f>
        <v>703.9450000000001</v>
      </c>
      <c r="G18" s="76">
        <f>'Feuil1'!$F$18</f>
        <v>209.3545295</v>
      </c>
      <c r="H18" s="70"/>
      <c r="I18" s="70"/>
      <c r="J18" s="70"/>
      <c r="K18" s="77"/>
      <c r="L18" s="78"/>
    </row>
    <row r="19" ht="13.65" customHeight="1">
      <c r="A19" s="64"/>
      <c r="B19" s="65"/>
      <c r="C19" s="73">
        <v>730</v>
      </c>
      <c r="D19" s="74">
        <v>182</v>
      </c>
      <c r="E19" s="70"/>
      <c r="F19" s="70"/>
      <c r="G19" s="70"/>
      <c r="H19" s="70"/>
      <c r="I19" s="70"/>
      <c r="J19" s="70"/>
      <c r="K19" s="65"/>
      <c r="L19" s="62"/>
    </row>
    <row r="20" ht="13.65" customHeight="1">
      <c r="A20" s="64"/>
      <c r="B20" s="65"/>
      <c r="C20" s="73">
        <v>730</v>
      </c>
      <c r="D20" s="74">
        <v>282</v>
      </c>
      <c r="E20" s="70"/>
      <c r="F20" s="70"/>
      <c r="G20" s="70"/>
      <c r="H20" s="70"/>
      <c r="I20" s="70"/>
      <c r="J20" s="70"/>
      <c r="K20" s="65"/>
      <c r="L20" s="62"/>
    </row>
    <row r="21" ht="13.65" customHeight="1">
      <c r="A21" s="64"/>
      <c r="B21" s="65"/>
      <c r="C21" s="73">
        <v>550</v>
      </c>
      <c r="D21" s="74">
        <v>217</v>
      </c>
      <c r="E21" s="70"/>
      <c r="F21" s="70"/>
      <c r="G21" s="70"/>
      <c r="H21" s="70"/>
      <c r="I21" s="70"/>
      <c r="J21" s="70"/>
      <c r="K21" s="65"/>
      <c r="L21" s="62"/>
    </row>
    <row r="22" ht="13.65" customHeight="1">
      <c r="A22" s="64"/>
      <c r="B22" s="65"/>
      <c r="C22" s="70"/>
      <c r="D22" s="70"/>
      <c r="E22" s="70"/>
      <c r="F22" s="70"/>
      <c r="G22" s="70"/>
      <c r="H22" s="70"/>
      <c r="I22" s="70"/>
      <c r="J22" s="70"/>
      <c r="K22" s="65"/>
      <c r="L22" s="62"/>
    </row>
    <row r="23" ht="13.65" customHeight="1">
      <c r="A23" s="64"/>
      <c r="B23" s="65"/>
      <c r="C23" s="70"/>
      <c r="D23" s="70"/>
      <c r="E23" s="70"/>
      <c r="F23" s="70"/>
      <c r="G23" s="70"/>
      <c r="H23" s="70"/>
      <c r="I23" s="70"/>
      <c r="J23" s="70"/>
      <c r="K23" s="65"/>
      <c r="L23" s="62"/>
    </row>
    <row r="24" ht="13.65" customHeight="1">
      <c r="A24" s="64"/>
      <c r="B24" s="65"/>
      <c r="C24" s="70"/>
      <c r="D24" s="70"/>
      <c r="E24" s="70"/>
      <c r="F24" s="70"/>
      <c r="G24" s="70"/>
      <c r="H24" s="70"/>
      <c r="I24" s="70"/>
      <c r="J24" s="70"/>
      <c r="K24" s="65"/>
      <c r="L24" s="62"/>
    </row>
    <row r="25" ht="13.65" customHeight="1">
      <c r="A25" s="64"/>
      <c r="B25" s="65"/>
      <c r="C25" s="70"/>
      <c r="D25" s="70"/>
      <c r="E25" s="70"/>
      <c r="F25" s="70"/>
      <c r="G25" s="70"/>
      <c r="H25" s="70"/>
      <c r="I25" s="70"/>
      <c r="J25" s="70"/>
      <c r="K25" s="65"/>
      <c r="L25" s="62"/>
    </row>
    <row r="26" ht="13.65" customHeight="1">
      <c r="A26" s="64"/>
      <c r="B26" s="65"/>
      <c r="C26" s="70"/>
      <c r="D26" s="70"/>
      <c r="E26" s="70"/>
      <c r="F26" s="70"/>
      <c r="G26" s="70"/>
      <c r="H26" s="70"/>
      <c r="I26" s="70"/>
      <c r="J26" s="70"/>
      <c r="K26" s="65"/>
      <c r="L26" s="62"/>
    </row>
    <row r="27" ht="13.65" customHeight="1">
      <c r="A27" s="64"/>
      <c r="B27" s="65"/>
      <c r="C27" s="70"/>
      <c r="D27" s="70"/>
      <c r="E27" s="70"/>
      <c r="F27" s="70"/>
      <c r="G27" s="70"/>
      <c r="H27" s="70"/>
      <c r="I27" s="70"/>
      <c r="J27" s="70"/>
      <c r="K27" s="65"/>
      <c r="L27" s="62"/>
    </row>
    <row r="28" ht="13.65" customHeight="1">
      <c r="A28" s="64"/>
      <c r="B28" s="65"/>
      <c r="C28" s="65"/>
      <c r="D28" s="65"/>
      <c r="E28" s="65"/>
      <c r="F28" s="65"/>
      <c r="G28" s="65"/>
      <c r="H28" s="65"/>
      <c r="I28" s="65"/>
      <c r="J28" s="65"/>
      <c r="K28" s="65"/>
      <c r="L28" s="62"/>
    </row>
    <row r="29" ht="13.65" customHeight="1">
      <c r="A29" s="64"/>
      <c r="B29" s="65"/>
      <c r="C29" s="65"/>
      <c r="D29" s="65"/>
      <c r="E29" s="65"/>
      <c r="F29" s="65"/>
      <c r="G29" s="65"/>
      <c r="H29" s="65"/>
      <c r="I29" s="65"/>
      <c r="J29" s="65"/>
      <c r="K29" s="65"/>
      <c r="L29" s="62"/>
    </row>
    <row r="30" ht="13.65" customHeight="1">
      <c r="A30" s="64"/>
      <c r="B30" s="65"/>
      <c r="C30" s="65"/>
      <c r="D30" s="65"/>
      <c r="E30" s="65"/>
      <c r="F30" s="65"/>
      <c r="G30" s="65"/>
      <c r="H30" s="65"/>
      <c r="I30" s="65"/>
      <c r="J30" s="65"/>
      <c r="K30" s="65"/>
      <c r="L30" s="62"/>
    </row>
    <row r="31" ht="13.65" customHeight="1">
      <c r="A31" s="79"/>
      <c r="B31" s="80"/>
      <c r="C31" s="80"/>
      <c r="D31" s="80"/>
      <c r="E31" s="80"/>
      <c r="F31" s="80"/>
      <c r="G31" s="80"/>
      <c r="H31" s="80"/>
      <c r="I31" s="80"/>
      <c r="J31" s="80"/>
      <c r="K31" s="80"/>
      <c r="L31" s="81"/>
    </row>
  </sheetData>
  <mergeCells count="3">
    <mergeCell ref="C5:E5"/>
    <mergeCell ref="C16:D16"/>
    <mergeCell ref="F16:G16"/>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